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PL" sheetId="1" r:id="rId1"/>
    <sheet name="BS" sheetId="2" r:id="rId2"/>
    <sheet name="Equity" sheetId="3" r:id="rId3"/>
    <sheet name="Cashflow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<sst xmlns="http://schemas.openxmlformats.org/spreadsheetml/2006/main" count="256" uniqueCount="143">
  <si>
    <t>CAM RESOURCES BERHAD (Company No: 535311-D)</t>
  </si>
  <si>
    <t>The figures have not been audited.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</si>
  <si>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</si>
  <si>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</si>
  <si>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</si>
  <si>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</si>
  <si>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</si>
  <si>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</si>
  <si>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</si>
  <si>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</si>
  <si>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</si>
  <si>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</si>
  <si>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</si>
  <si>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</si>
  <si>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</si>
  <si>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</si>
  <si>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</si>
  <si>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</si>
  <si>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</si>
  <si>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</si>
  <si>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</si>
  <si>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</si>
  <si>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Pre-acquisition Profit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</si>
  <si>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</si>
  <si>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</si>
  <si>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</si>
  <si>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</si>
  <si>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</si>
  <si>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</si>
  <si>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</si>
  <si>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</si>
  <si>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</si>
  <si>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</si>
  <si>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</si>
  <si>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</si>
  <si>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</si>
  <si>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</si>
  <si>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</si>
  <si>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</si>
  <si>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</si>
  <si>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</si>
  <si>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</si>
  <si>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As at preceding</t>
  </si>
  <si>
    <t>financial year end</t>
  </si>
  <si>
    <t>Debtors,deposits &amp; prepayments</t>
  </si>
  <si>
    <t>Creditors and accruals</t>
  </si>
  <si>
    <t>Cumulative quarter</t>
  </si>
  <si>
    <t>Balance at</t>
  </si>
  <si>
    <t>beginning of year</t>
  </si>
  <si>
    <t>Movement during the</t>
  </si>
  <si>
    <t>period (cumulative)</t>
  </si>
  <si>
    <t>Balance at end of</t>
  </si>
  <si>
    <t>period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</si>
  <si>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</si>
  <si>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</si>
  <si>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</si>
  <si>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</si>
  <si>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</si>
  <si>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</si>
  <si>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</si>
  <si>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</si>
  <si>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</si>
  <si>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</si>
  <si>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</si>
  <si>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</si>
  <si>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</si>
  <si>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</si>
  <si>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</si>
  <si>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</si>
  <si>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</si>
  <si>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</si>
  <si>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</si>
  <si>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</si>
  <si>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</si>
  <si>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</si>
  <si>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Cash &amp; Cash Equivalents at beginning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</si>
  <si>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</si>
  <si>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</si>
  <si>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</si>
  <si>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</si>
  <si>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</si>
  <si>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</si>
  <si>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</si>
  <si>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</si>
  <si>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</si>
  <si>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</si>
  <si>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</si>
  <si>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Reserve on</t>
  </si>
  <si>
    <t>(The Condensed Consolidated Statement of Changes in Equity should be read in conjunction with</t>
  </si>
  <si>
    <t>Interest paid</t>
  </si>
  <si>
    <t>31/12/02</t>
  </si>
  <si>
    <t>Consolidation</t>
  </si>
  <si>
    <t>EPS - Basic (sen)</t>
  </si>
  <si>
    <t>(The Condensed Consolidated Income Statement should be read in conjunction with the Annual</t>
  </si>
  <si>
    <t>Financial Report for the year ended 31 December 2002)</t>
  </si>
  <si>
    <t>(The Condensed Consolidated Balance Sheet should be read in conjunction with the Annual</t>
  </si>
  <si>
    <t>(The Condensed Consolidated Cash Flow Statement should be read in conjunction with the</t>
  </si>
  <si>
    <t>Annual Financial Report for the year ended 31 December 2002. There were no figures</t>
  </si>
  <si>
    <t>reported for the preceding year corresponding period)</t>
  </si>
  <si>
    <t>Cash &amp; Cash Equivalents at end of the period</t>
  </si>
  <si>
    <t>Quarterly Report on Consolidated Results for the Second Quarter Ended 30/06/2003.</t>
  </si>
  <si>
    <t>30/06/03</t>
  </si>
  <si>
    <t>30/06/02</t>
  </si>
  <si>
    <t>ended 30/06/03</t>
  </si>
  <si>
    <t>ended 30/06/02</t>
  </si>
  <si>
    <t>Cash and cash deposits</t>
  </si>
  <si>
    <t>Balance at beginning</t>
  </si>
  <si>
    <t>of year as restated</t>
  </si>
  <si>
    <t>Balance at end of period</t>
  </si>
  <si>
    <t>as previously stated</t>
  </si>
  <si>
    <t>Prior year adjustment</t>
  </si>
  <si>
    <t>- Provision for deferred tax on the</t>
  </si>
  <si>
    <t xml:space="preserve">  difference between the carrying</t>
  </si>
  <si>
    <t xml:space="preserve">  value of land and buildings in the</t>
  </si>
  <si>
    <t xml:space="preserve">  subsidiaries' financial statements</t>
  </si>
  <si>
    <t xml:space="preserve">  consolidation purpose</t>
  </si>
  <si>
    <t>as restated</t>
  </si>
  <si>
    <t>the Annual Financial Report for the year ended 31 December 2002)</t>
  </si>
  <si>
    <t>Bank and other borrowings</t>
  </si>
  <si>
    <t xml:space="preserve">  and their fair values used for</t>
  </si>
  <si>
    <t>Stocks Summary</t>
  </si>
  <si>
    <t>CA</t>
  </si>
  <si>
    <t>Alum</t>
  </si>
  <si>
    <t>S/Steel</t>
  </si>
  <si>
    <t>Others</t>
  </si>
  <si>
    <t>Difference</t>
  </si>
  <si>
    <t>WIP</t>
  </si>
  <si>
    <t>FG</t>
  </si>
  <si>
    <t>RM -</t>
  </si>
  <si>
    <t>WIP -</t>
  </si>
  <si>
    <t>FG -</t>
  </si>
  <si>
    <t>CM</t>
  </si>
  <si>
    <t>MMC</t>
  </si>
  <si>
    <t>F/paper</t>
  </si>
  <si>
    <t>AEM</t>
  </si>
  <si>
    <t>CA products</t>
  </si>
  <si>
    <t>CM products</t>
  </si>
  <si>
    <t>JB -</t>
  </si>
  <si>
    <t>TA -</t>
  </si>
  <si>
    <t>KL -</t>
  </si>
  <si>
    <t>Group Total</t>
  </si>
  <si>
    <t>Less: adjustment</t>
  </si>
  <si>
    <t>Group Total, net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</si>
</sst>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7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15" applyNumberFormat="1" applyAlignment="1">
      <alignment/>
    </xf>
    <xf numFmtId="168" fontId="4" fillId="0" borderId="0" xfId="15" applyNumberFormat="1" applyFont="1" applyAlignment="1">
      <alignment horizontal="center"/>
    </xf>
    <xf numFmtId="168" fontId="4" fillId="0" borderId="0" xfId="15" applyNumberFormat="1" applyFont="1" applyAlignment="1" quotePrefix="1">
      <alignment horizontal="center"/>
    </xf>
    <xf numFmtId="168" fontId="0" fillId="0" borderId="0" xfId="15" applyNumberFormat="1" applyAlignment="1" quotePrefix="1">
      <alignment/>
    </xf>
    <xf numFmtId="168" fontId="0" fillId="0" borderId="0" xfId="15" applyNumberFormat="1" applyFont="1" applyAlignment="1" quotePrefix="1">
      <alignment horizontal="right"/>
    </xf>
    <xf numFmtId="168" fontId="0" fillId="0" borderId="1" xfId="15" applyNumberFormat="1" applyFont="1" applyBorder="1" applyAlignment="1" quotePrefix="1">
      <alignment horizontal="right"/>
    </xf>
    <xf numFmtId="168" fontId="0" fillId="0" borderId="1" xfId="15" applyNumberFormat="1" applyBorder="1" applyAlignment="1">
      <alignment/>
    </xf>
    <xf numFmtId="168" fontId="0" fillId="0" borderId="0" xfId="15" applyNumberFormat="1" applyFont="1" applyBorder="1" applyAlignment="1" quotePrefix="1">
      <alignment horizontal="right"/>
    </xf>
    <xf numFmtId="168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8" fontId="0" fillId="0" borderId="2" xfId="15" applyNumberForma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8" fontId="3" fillId="0" borderId="0" xfId="15" applyNumberFormat="1" applyFont="1" applyAlignment="1">
      <alignment horizontal="center"/>
    </xf>
    <xf numFmtId="168" fontId="0" fillId="0" borderId="3" xfId="15" applyNumberFormat="1" applyFont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8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2" xfId="0" applyBorder="1" applyAlignment="1" quotePrefix="1">
      <alignment horizontal="right"/>
    </xf>
    <xf numFmtId="168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68" fontId="0" fillId="0" borderId="4" xfId="15" applyNumberFormat="1" applyFont="1" applyBorder="1" applyAlignment="1" quotePrefix="1">
      <alignment horizontal="right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168" fontId="0" fillId="0" borderId="0" xfId="15" applyNumberFormat="1" applyAlignment="1">
      <alignment horizontal="center"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0" fillId="0" borderId="5" xfId="15" applyNumberFormat="1" applyBorder="1" applyAlignment="1">
      <alignment/>
    </xf>
    <xf numFmtId="168" fontId="3" fillId="0" borderId="0" xfId="15" applyNumberFormat="1" applyFont="1" applyAlignment="1">
      <alignment/>
    </xf>
    <xf numFmtId="168" fontId="3" fillId="0" borderId="1" xfId="15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3" fillId="0" borderId="1" xfId="0" applyNumberFormat="1" applyFont="1" applyBorder="1" applyAlignment="1">
      <alignment/>
    </xf>
    <xf numFmtId="168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1" sqref="F1"/>
    </sheetView>
  </sheetViews>
  <sheetFormatPr defaultColWidth="9.140625" defaultRowHeight="15"/>
  <cols>
    <col min="1" max="1" width="22.8515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2.7109375" style="0" customWidth="1"/>
  </cols>
  <sheetData>
    <row r="1" ht="16.5">
      <c r="A1" s="1" t="s">
        <v>0</v>
      </c>
    </row>
    <row r="3" ht="15">
      <c r="A3" t="s">
        <v>100</v>
      </c>
    </row>
    <row r="4" ht="15">
      <c r="A4" t="s">
        <v>1</v>
      </c>
    </row>
    <row r="6" ht="15">
      <c r="A6" s="3" t="s">
        <v>78</v>
      </c>
    </row>
    <row r="7" ht="15">
      <c r="A7" s="3"/>
    </row>
    <row r="8" spans="2:8" ht="16.5">
      <c r="B8" s="43" t="s">
        <v>20</v>
      </c>
      <c r="C8" s="43"/>
      <c r="D8" s="43"/>
      <c r="F8" s="43" t="s">
        <v>21</v>
      </c>
      <c r="G8" s="43"/>
      <c r="H8" s="43"/>
    </row>
    <row r="9" spans="2:8" ht="15">
      <c r="B9" s="5" t="s">
        <v>14</v>
      </c>
      <c r="C9" s="5"/>
      <c r="D9" s="5" t="s">
        <v>15</v>
      </c>
      <c r="E9" s="5"/>
      <c r="F9" s="5" t="s">
        <v>14</v>
      </c>
      <c r="G9" s="5"/>
      <c r="H9" s="5" t="s">
        <v>15</v>
      </c>
    </row>
    <row r="10" spans="2:8" ht="15">
      <c r="B10" s="5" t="s">
        <v>82</v>
      </c>
      <c r="C10" s="5"/>
      <c r="D10" s="5" t="s">
        <v>16</v>
      </c>
      <c r="E10" s="5"/>
      <c r="F10" s="5" t="s">
        <v>17</v>
      </c>
      <c r="G10" s="5"/>
      <c r="H10" s="5" t="s">
        <v>16</v>
      </c>
    </row>
    <row r="11" spans="2:8" ht="15">
      <c r="B11" s="6" t="s">
        <v>101</v>
      </c>
      <c r="C11" s="6"/>
      <c r="D11" s="5" t="s">
        <v>82</v>
      </c>
      <c r="E11" s="5"/>
      <c r="F11" s="6" t="s">
        <v>102</v>
      </c>
      <c r="G11" s="6"/>
      <c r="H11" s="5" t="s">
        <v>52</v>
      </c>
    </row>
    <row r="12" spans="2:8" ht="15">
      <c r="B12" s="6"/>
      <c r="C12" s="6"/>
      <c r="D12" s="6" t="s">
        <v>102</v>
      </c>
      <c r="E12" s="6"/>
      <c r="F12" s="5"/>
      <c r="G12" s="5"/>
      <c r="H12" s="6" t="s">
        <v>102</v>
      </c>
    </row>
    <row r="13" spans="2:8" ht="15">
      <c r="B13" s="5" t="s">
        <v>18</v>
      </c>
      <c r="C13" s="5"/>
      <c r="D13" s="5" t="s">
        <v>18</v>
      </c>
      <c r="E13" s="5"/>
      <c r="F13" s="5" t="s">
        <v>18</v>
      </c>
      <c r="G13" s="5"/>
      <c r="H13" s="5" t="s">
        <v>18</v>
      </c>
    </row>
    <row r="14" spans="2:3" ht="15">
      <c r="B14" s="7"/>
      <c r="C14" s="7"/>
    </row>
    <row r="15" spans="1:8" ht="15">
      <c r="A15" t="s">
        <v>2</v>
      </c>
      <c r="B15" s="4">
        <v>12814</v>
      </c>
      <c r="D15" s="8">
        <v>11961</v>
      </c>
      <c r="F15" s="4">
        <v>26382</v>
      </c>
      <c r="H15" s="8">
        <v>22690</v>
      </c>
    </row>
    <row r="16" ht="11.25" customHeight="1"/>
    <row r="17" spans="1:8" ht="15">
      <c r="A17" t="s">
        <v>3</v>
      </c>
      <c r="B17" s="4">
        <v>-11509</v>
      </c>
      <c r="D17" s="8">
        <v>-9396</v>
      </c>
      <c r="F17" s="4">
        <v>-23153</v>
      </c>
      <c r="H17" s="8">
        <v>-18522</v>
      </c>
    </row>
    <row r="18" ht="11.25" customHeight="1"/>
    <row r="19" spans="1:8" ht="15">
      <c r="A19" t="s">
        <v>4</v>
      </c>
      <c r="B19" s="4">
        <v>35</v>
      </c>
      <c r="D19" s="8">
        <v>65</v>
      </c>
      <c r="F19" s="4">
        <v>74</v>
      </c>
      <c r="H19" s="8">
        <v>84</v>
      </c>
    </row>
    <row r="20" ht="11.25" customHeight="1"/>
    <row r="21" spans="1:8" ht="15">
      <c r="A21" t="s">
        <v>5</v>
      </c>
      <c r="B21" s="4">
        <f>B15+B17+B19</f>
        <v>1340</v>
      </c>
      <c r="D21" s="4">
        <f>D15+D17+D19</f>
        <v>2630</v>
      </c>
      <c r="F21" s="4">
        <f>F15+F17+F19</f>
        <v>3303</v>
      </c>
      <c r="H21" s="4">
        <f>H15+H17+H19</f>
        <v>4252</v>
      </c>
    </row>
    <row r="22" ht="11.25" customHeight="1"/>
    <row r="23" spans="1:8" ht="15">
      <c r="A23" t="s">
        <v>6</v>
      </c>
      <c r="B23" s="4">
        <v>-260</v>
      </c>
      <c r="D23" s="8">
        <v>-273</v>
      </c>
      <c r="F23" s="4">
        <v>-535</v>
      </c>
      <c r="H23" s="8">
        <v>-552</v>
      </c>
    </row>
    <row r="24" ht="11.25" customHeight="1"/>
    <row r="25" spans="1:8" ht="15">
      <c r="A25" t="s">
        <v>7</v>
      </c>
      <c r="B25" s="9" t="s">
        <v>19</v>
      </c>
      <c r="C25" s="11"/>
      <c r="D25" s="9" t="s">
        <v>19</v>
      </c>
      <c r="F25" s="9" t="s">
        <v>19</v>
      </c>
      <c r="H25" s="9" t="s">
        <v>19</v>
      </c>
    </row>
    <row r="26" ht="11.25" customHeight="1"/>
    <row r="27" spans="1:8" ht="15">
      <c r="A27" t="s">
        <v>8</v>
      </c>
      <c r="B27" s="4">
        <f>B21+B23</f>
        <v>1080</v>
      </c>
      <c r="D27" s="4">
        <f>D21+D23</f>
        <v>2357</v>
      </c>
      <c r="F27" s="4">
        <f>F21+F23</f>
        <v>2768</v>
      </c>
      <c r="H27" s="4">
        <f>H21+H23</f>
        <v>3700</v>
      </c>
    </row>
    <row r="28" ht="11.25" customHeight="1"/>
    <row r="29" spans="1:8" ht="15">
      <c r="A29" t="s">
        <v>9</v>
      </c>
      <c r="B29" s="10">
        <v>-238</v>
      </c>
      <c r="C29" s="12"/>
      <c r="D29" s="9">
        <v>-313</v>
      </c>
      <c r="F29" s="10">
        <v>-606</v>
      </c>
      <c r="G29" s="12"/>
      <c r="H29" s="9">
        <v>-554</v>
      </c>
    </row>
    <row r="30" ht="11.25" customHeight="1"/>
    <row r="31" spans="1:8" ht="15">
      <c r="A31" t="s">
        <v>10</v>
      </c>
      <c r="B31" s="4">
        <f>B27+B29</f>
        <v>842</v>
      </c>
      <c r="D31" s="4">
        <f>D27+D29</f>
        <v>2044</v>
      </c>
      <c r="F31" s="4">
        <f>F27+F29</f>
        <v>2162</v>
      </c>
      <c r="H31" s="4">
        <f>H27+H29</f>
        <v>3146</v>
      </c>
    </row>
    <row r="32" ht="11.25" customHeight="1"/>
    <row r="33" spans="1:8" ht="15">
      <c r="A33" t="s">
        <v>22</v>
      </c>
      <c r="B33" s="8" t="s">
        <v>19</v>
      </c>
      <c r="D33" s="8" t="s">
        <v>19</v>
      </c>
      <c r="F33" s="8" t="s">
        <v>19</v>
      </c>
      <c r="H33" s="8">
        <v>-73</v>
      </c>
    </row>
    <row r="34" spans="1:8" ht="15">
      <c r="A34" t="s">
        <v>11</v>
      </c>
      <c r="B34" s="9" t="s">
        <v>19</v>
      </c>
      <c r="C34" s="11"/>
      <c r="D34" s="9" t="s">
        <v>19</v>
      </c>
      <c r="F34" s="9" t="s">
        <v>19</v>
      </c>
      <c r="H34" s="9" t="s">
        <v>19</v>
      </c>
    </row>
    <row r="35" ht="11.25" customHeight="1"/>
    <row r="36" spans="1:8" ht="15">
      <c r="A36" t="s">
        <v>12</v>
      </c>
      <c r="B36" s="4">
        <f>B31</f>
        <v>842</v>
      </c>
      <c r="D36" s="4">
        <f>D31</f>
        <v>2044</v>
      </c>
      <c r="F36" s="4">
        <f>F31</f>
        <v>2162</v>
      </c>
      <c r="H36" s="4">
        <f>H31+H33</f>
        <v>3073</v>
      </c>
    </row>
    <row r="39" spans="1:8" ht="15">
      <c r="A39" t="s">
        <v>92</v>
      </c>
      <c r="B39" s="31">
        <f>B36*100000/41000000</f>
        <v>2.053658536585366</v>
      </c>
      <c r="D39" s="31">
        <f>D36*100000/38747165</f>
        <v>5.275224651919696</v>
      </c>
      <c r="F39" s="31">
        <f>F36*100000/41000000</f>
        <v>5.273170731707317</v>
      </c>
      <c r="H39" s="31">
        <f>H36*100000/38747165</f>
        <v>7.930902815728583</v>
      </c>
    </row>
    <row r="40" spans="1:8" ht="15">
      <c r="A40" t="s">
        <v>13</v>
      </c>
      <c r="B40" s="30" t="s">
        <v>86</v>
      </c>
      <c r="C40" s="8"/>
      <c r="D40" s="30" t="s">
        <v>86</v>
      </c>
      <c r="F40" s="30" t="s">
        <v>86</v>
      </c>
      <c r="H40" s="30" t="s">
        <v>86</v>
      </c>
    </row>
    <row r="47" ht="15">
      <c r="A47" t="s">
        <v>93</v>
      </c>
    </row>
    <row r="48" ht="15">
      <c r="A48" t="s">
        <v>94</v>
      </c>
    </row>
  </sheetData>
  <mergeCells count="2">
    <mergeCell ref="B8:D8"/>
    <mergeCell ref="F8:H8"/>
  </mergeCells>
  <printOptions/>
  <pageMargins left="1" right="0.73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25" sqref="B25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s="2" t="s">
        <v>100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79</v>
      </c>
      <c r="B6" s="3"/>
    </row>
    <row r="7" ht="15">
      <c r="E7" s="5"/>
    </row>
    <row r="8" spans="3:5" ht="15">
      <c r="C8" s="5" t="s">
        <v>40</v>
      </c>
      <c r="E8" s="5" t="s">
        <v>42</v>
      </c>
    </row>
    <row r="9" spans="3:5" ht="15">
      <c r="C9" s="5" t="s">
        <v>41</v>
      </c>
      <c r="E9" s="5" t="s">
        <v>43</v>
      </c>
    </row>
    <row r="10" spans="3:5" ht="15">
      <c r="C10" s="6" t="s">
        <v>101</v>
      </c>
      <c r="E10" s="6" t="s">
        <v>90</v>
      </c>
    </row>
    <row r="11" spans="3:5" ht="15">
      <c r="C11" s="5" t="s">
        <v>18</v>
      </c>
      <c r="E11" s="5" t="s">
        <v>18</v>
      </c>
    </row>
    <row r="12" spans="3:5" ht="10.5" customHeight="1">
      <c r="C12" s="5"/>
      <c r="E12" s="5"/>
    </row>
    <row r="13" spans="1:5" ht="15">
      <c r="A13" t="s">
        <v>23</v>
      </c>
      <c r="C13" s="4">
        <v>40163</v>
      </c>
      <c r="E13" s="4">
        <v>39477</v>
      </c>
    </row>
    <row r="14" ht="10.5" customHeight="1"/>
    <row r="15" spans="1:5" ht="15">
      <c r="A15" t="s">
        <v>24</v>
      </c>
      <c r="C15" s="8" t="s">
        <v>19</v>
      </c>
      <c r="E15" s="8" t="s">
        <v>19</v>
      </c>
    </row>
    <row r="16" ht="10.5" customHeight="1"/>
    <row r="17" spans="1:5" ht="15">
      <c r="A17" t="s">
        <v>25</v>
      </c>
      <c r="C17" s="8" t="s">
        <v>19</v>
      </c>
      <c r="E17" s="8" t="s">
        <v>19</v>
      </c>
    </row>
    <row r="18" ht="10.5" customHeight="1"/>
    <row r="19" spans="1:5" ht="15">
      <c r="A19" t="s">
        <v>26</v>
      </c>
      <c r="C19" s="4">
        <v>96</v>
      </c>
      <c r="E19" s="4">
        <v>96</v>
      </c>
    </row>
    <row r="20" ht="10.5" customHeight="1"/>
    <row r="21" ht="15">
      <c r="A21" t="s">
        <v>27</v>
      </c>
    </row>
    <row r="22" spans="2:5" ht="15">
      <c r="B22" t="s">
        <v>28</v>
      </c>
      <c r="C22" s="4">
        <v>29047</v>
      </c>
      <c r="E22" s="4">
        <v>25612</v>
      </c>
    </row>
    <row r="23" spans="2:5" ht="15">
      <c r="B23" t="s">
        <v>44</v>
      </c>
      <c r="C23" s="4">
        <v>17406</v>
      </c>
      <c r="E23" s="4">
        <v>19344</v>
      </c>
    </row>
    <row r="24" spans="2:5" ht="15">
      <c r="B24" t="s">
        <v>105</v>
      </c>
      <c r="C24" s="10">
        <v>8438</v>
      </c>
      <c r="D24" s="12"/>
      <c r="E24" s="4">
        <v>7678</v>
      </c>
    </row>
    <row r="25" spans="3:5" ht="15">
      <c r="C25" s="14">
        <f>SUM(C22:C24)</f>
        <v>54891</v>
      </c>
      <c r="D25" s="12"/>
      <c r="E25" s="14">
        <f>SUM(E22:E24)</f>
        <v>52634</v>
      </c>
    </row>
    <row r="26" ht="15">
      <c r="A26" t="s">
        <v>29</v>
      </c>
    </row>
    <row r="27" spans="2:5" ht="15">
      <c r="B27" t="s">
        <v>45</v>
      </c>
      <c r="C27" s="4">
        <v>2771</v>
      </c>
      <c r="E27" s="4">
        <v>3995</v>
      </c>
    </row>
    <row r="28" spans="2:5" ht="15">
      <c r="B28" t="s">
        <v>30</v>
      </c>
      <c r="C28" s="4">
        <v>19520</v>
      </c>
      <c r="E28" s="4">
        <v>15640</v>
      </c>
    </row>
    <row r="29" spans="2:5" ht="15">
      <c r="B29" t="s">
        <v>31</v>
      </c>
      <c r="C29" s="15">
        <v>444</v>
      </c>
      <c r="D29" s="12"/>
      <c r="E29" s="4">
        <v>552</v>
      </c>
    </row>
    <row r="30" spans="3:5" ht="15">
      <c r="C30" s="14">
        <f>SUM(C27:C29)</f>
        <v>22735</v>
      </c>
      <c r="D30" s="12"/>
      <c r="E30" s="14">
        <f>SUM(E27:E29)</f>
        <v>20187</v>
      </c>
    </row>
    <row r="31" spans="3:4" ht="10.5" customHeight="1">
      <c r="C31" s="12"/>
      <c r="D31" s="12"/>
    </row>
    <row r="32" spans="1:5" ht="15">
      <c r="A32" t="s">
        <v>32</v>
      </c>
      <c r="C32" s="12">
        <f>C25-C30</f>
        <v>32156</v>
      </c>
      <c r="D32" s="12"/>
      <c r="E32" s="12">
        <f>E25-E30</f>
        <v>32447</v>
      </c>
    </row>
    <row r="33" spans="3:5" ht="15.75" thickBot="1">
      <c r="C33" s="16">
        <f>SUM(C13:C19)+C32</f>
        <v>72415</v>
      </c>
      <c r="D33" s="12"/>
      <c r="E33" s="16">
        <f>SUM(E13:E19)+E32</f>
        <v>72020</v>
      </c>
    </row>
    <row r="34" spans="3:4" ht="15.75" thickTop="1">
      <c r="C34" s="12"/>
      <c r="D34" s="12"/>
    </row>
    <row r="36" spans="1:5" ht="15">
      <c r="A36" t="s">
        <v>33</v>
      </c>
      <c r="C36" s="4">
        <v>41000</v>
      </c>
      <c r="E36" s="4">
        <v>41000</v>
      </c>
    </row>
    <row r="37" spans="1:5" ht="15">
      <c r="A37" t="s">
        <v>34</v>
      </c>
      <c r="C37" s="10">
        <v>27125</v>
      </c>
      <c r="E37" s="10">
        <v>26701</v>
      </c>
    </row>
    <row r="38" spans="1:5" ht="15">
      <c r="A38" t="s">
        <v>35</v>
      </c>
      <c r="C38" s="4">
        <f>SUM(C36:C37)</f>
        <v>68125</v>
      </c>
      <c r="E38" s="4">
        <f>SUM(E36:E37)</f>
        <v>67701</v>
      </c>
    </row>
    <row r="39" spans="1:5" ht="15">
      <c r="A39" t="s">
        <v>11</v>
      </c>
      <c r="C39" s="8" t="s">
        <v>19</v>
      </c>
      <c r="E39" s="8" t="s">
        <v>19</v>
      </c>
    </row>
    <row r="40" ht="15">
      <c r="A40" t="s">
        <v>36</v>
      </c>
    </row>
    <row r="41" spans="2:5" ht="15">
      <c r="B41" t="s">
        <v>37</v>
      </c>
      <c r="C41" s="8">
        <v>128</v>
      </c>
      <c r="E41" s="4">
        <v>1879</v>
      </c>
    </row>
    <row r="42" spans="2:5" ht="15">
      <c r="B42" t="s">
        <v>38</v>
      </c>
      <c r="C42" s="8" t="s">
        <v>19</v>
      </c>
      <c r="E42" s="8" t="s">
        <v>19</v>
      </c>
    </row>
    <row r="43" spans="2:5" ht="15">
      <c r="B43" t="s">
        <v>39</v>
      </c>
      <c r="C43" s="4">
        <v>4162</v>
      </c>
      <c r="E43" s="4">
        <v>2440</v>
      </c>
    </row>
    <row r="44" spans="3:5" ht="15.75" thickBot="1">
      <c r="C44" s="16">
        <f>SUM(C38:C43)</f>
        <v>72415</v>
      </c>
      <c r="E44" s="16">
        <f>SUM(E38:E43)</f>
        <v>72020</v>
      </c>
    </row>
    <row r="45" ht="15.75" thickTop="1"/>
    <row r="47" ht="15">
      <c r="A47" t="s">
        <v>95</v>
      </c>
    </row>
    <row r="48" ht="15">
      <c r="A48" t="s">
        <v>94</v>
      </c>
    </row>
  </sheetData>
  <printOptions/>
  <pageMargins left="1" right="0.75" top="0.69" bottom="1" header="0.5" footer="0.5"/>
  <pageSetup horizontalDpi="180" verticalDpi="180" orientation="portrait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22">
      <selection activeCell="A16" sqref="A16"/>
    </sheetView>
  </sheetViews>
  <sheetFormatPr defaultColWidth="9.140625" defaultRowHeight="15"/>
  <cols>
    <col min="1" max="1" width="24.421875" style="0" customWidth="1"/>
    <col min="2" max="6" width="12.7109375" style="4" customWidth="1"/>
  </cols>
  <sheetData>
    <row r="1" ht="16.5">
      <c r="A1" s="1" t="s">
        <v>0</v>
      </c>
    </row>
    <row r="3" ht="15">
      <c r="A3" t="s">
        <v>100</v>
      </c>
    </row>
    <row r="4" ht="15">
      <c r="A4" t="s">
        <v>1</v>
      </c>
    </row>
    <row r="6" ht="15">
      <c r="A6" s="3" t="s">
        <v>80</v>
      </c>
    </row>
    <row r="7" ht="15">
      <c r="A7" s="3"/>
    </row>
    <row r="8" spans="1:6" ht="15">
      <c r="A8" s="3"/>
      <c r="B8" s="19"/>
      <c r="C8" s="19" t="s">
        <v>54</v>
      </c>
      <c r="E8" s="19"/>
      <c r="F8" s="19"/>
    </row>
    <row r="9" spans="1:6" ht="15">
      <c r="A9" s="3"/>
      <c r="B9" s="19" t="s">
        <v>53</v>
      </c>
      <c r="C9" s="19" t="s">
        <v>55</v>
      </c>
      <c r="D9" s="19" t="s">
        <v>87</v>
      </c>
      <c r="E9" s="19" t="s">
        <v>57</v>
      </c>
      <c r="F9" s="19"/>
    </row>
    <row r="10" spans="1:6" ht="15">
      <c r="A10" s="3"/>
      <c r="B10" s="19" t="s">
        <v>59</v>
      </c>
      <c r="C10" s="19" t="s">
        <v>56</v>
      </c>
      <c r="D10" s="19" t="s">
        <v>91</v>
      </c>
      <c r="E10" s="19" t="s">
        <v>58</v>
      </c>
      <c r="F10" s="19" t="s">
        <v>60</v>
      </c>
    </row>
    <row r="11" spans="2:6" ht="15">
      <c r="B11" s="19" t="s">
        <v>18</v>
      </c>
      <c r="C11" s="19" t="s">
        <v>18</v>
      </c>
      <c r="D11" s="19" t="s">
        <v>18</v>
      </c>
      <c r="E11" s="19" t="s">
        <v>18</v>
      </c>
      <c r="F11" s="19" t="s">
        <v>18</v>
      </c>
    </row>
    <row r="12" ht="15">
      <c r="A12" s="2" t="s">
        <v>46</v>
      </c>
    </row>
    <row r="13" ht="15">
      <c r="A13" s="17" t="s">
        <v>103</v>
      </c>
    </row>
    <row r="14" ht="10.5" customHeight="1"/>
    <row r="15" ht="15">
      <c r="A15" t="s">
        <v>106</v>
      </c>
    </row>
    <row r="16" spans="1:6" ht="15">
      <c r="A16" t="s">
        <v>107</v>
      </c>
      <c r="B16" s="4">
        <v>41000</v>
      </c>
      <c r="C16" s="8">
        <v>13379</v>
      </c>
      <c r="D16" s="8">
        <v>3137</v>
      </c>
      <c r="E16" s="4">
        <v>8447</v>
      </c>
      <c r="F16" s="4">
        <f>SUM(B16:E16)</f>
        <v>65963</v>
      </c>
    </row>
    <row r="17" ht="10.5" customHeight="1"/>
    <row r="18" ht="15">
      <c r="A18" t="s">
        <v>49</v>
      </c>
    </row>
    <row r="19" spans="1:6" ht="15">
      <c r="A19" t="s">
        <v>50</v>
      </c>
      <c r="B19" s="8" t="s">
        <v>19</v>
      </c>
      <c r="C19" s="8" t="s">
        <v>19</v>
      </c>
      <c r="D19" s="8" t="s">
        <v>19</v>
      </c>
      <c r="E19" s="4">
        <v>2162</v>
      </c>
      <c r="F19" s="4">
        <f>SUM(B19:E19)</f>
        <v>2162</v>
      </c>
    </row>
    <row r="20" ht="10.5" customHeight="1"/>
    <row r="21" ht="15">
      <c r="A21" t="s">
        <v>51</v>
      </c>
    </row>
    <row r="22" spans="1:6" ht="15.75" thickBot="1">
      <c r="A22" t="s">
        <v>52</v>
      </c>
      <c r="B22" s="16">
        <f>SUM(B16:B19)</f>
        <v>41000</v>
      </c>
      <c r="C22" s="16">
        <f>SUM(C16:C19)</f>
        <v>13379</v>
      </c>
      <c r="D22" s="16">
        <f>SUM(D16:D19)</f>
        <v>3137</v>
      </c>
      <c r="E22" s="16">
        <f>SUM(E16:E19)</f>
        <v>10609</v>
      </c>
      <c r="F22" s="16">
        <f>SUM(B22:E22)</f>
        <v>68125</v>
      </c>
    </row>
    <row r="23" ht="15.75" thickTop="1"/>
    <row r="25" ht="15">
      <c r="A25" s="2" t="s">
        <v>46</v>
      </c>
    </row>
    <row r="26" ht="15">
      <c r="A26" s="17" t="s">
        <v>104</v>
      </c>
    </row>
    <row r="27" ht="10.5" customHeight="1"/>
    <row r="28" ht="15">
      <c r="A28" t="s">
        <v>47</v>
      </c>
    </row>
    <row r="29" spans="1:6" ht="15">
      <c r="A29" t="s">
        <v>48</v>
      </c>
      <c r="B29" s="8">
        <v>300</v>
      </c>
      <c r="C29" s="8" t="s">
        <v>19</v>
      </c>
      <c r="D29" s="8" t="s">
        <v>19</v>
      </c>
      <c r="E29" s="8">
        <v>-12</v>
      </c>
      <c r="F29" s="4">
        <f>SUM(B29:E29)</f>
        <v>288</v>
      </c>
    </row>
    <row r="30" ht="10.5" customHeight="1"/>
    <row r="31" ht="15">
      <c r="A31" t="s">
        <v>49</v>
      </c>
    </row>
    <row r="32" spans="1:6" ht="15">
      <c r="A32" t="s">
        <v>50</v>
      </c>
      <c r="B32" s="8">
        <v>40700</v>
      </c>
      <c r="C32" s="8">
        <v>13379</v>
      </c>
      <c r="D32" s="8">
        <v>4875</v>
      </c>
      <c r="E32" s="8">
        <v>3073</v>
      </c>
      <c r="F32" s="4">
        <f>SUM(B32:E32)</f>
        <v>62027</v>
      </c>
    </row>
    <row r="33" ht="10.5" customHeight="1"/>
    <row r="34" ht="15">
      <c r="A34" t="s">
        <v>108</v>
      </c>
    </row>
    <row r="35" spans="1:6" ht="15">
      <c r="A35" t="s">
        <v>109</v>
      </c>
      <c r="B35" s="32">
        <f>SUM(B29:B32)</f>
        <v>41000</v>
      </c>
      <c r="C35" s="32">
        <f>SUM(C29:C32)</f>
        <v>13379</v>
      </c>
      <c r="D35" s="32">
        <f>SUM(D29:D32)</f>
        <v>4875</v>
      </c>
      <c r="E35" s="32">
        <f>SUM(E29:E32)</f>
        <v>3061</v>
      </c>
      <c r="F35" s="25">
        <f>SUM(B35:E35)</f>
        <v>62315</v>
      </c>
    </row>
    <row r="36" ht="10.5" customHeight="1"/>
    <row r="37" ht="15">
      <c r="A37" t="s">
        <v>110</v>
      </c>
    </row>
    <row r="38" ht="12.75" customHeight="1">
      <c r="A38" s="33" t="s">
        <v>111</v>
      </c>
    </row>
    <row r="39" ht="12.75" customHeight="1">
      <c r="A39" t="s">
        <v>112</v>
      </c>
    </row>
    <row r="40" ht="12.75" customHeight="1">
      <c r="A40" t="s">
        <v>113</v>
      </c>
    </row>
    <row r="41" ht="12.75" customHeight="1">
      <c r="A41" t="s">
        <v>114</v>
      </c>
    </row>
    <row r="42" ht="12.75" customHeight="1">
      <c r="A42" t="s">
        <v>119</v>
      </c>
    </row>
    <row r="43" spans="1:6" ht="12.75" customHeight="1">
      <c r="A43" t="s">
        <v>115</v>
      </c>
      <c r="B43" s="8" t="s">
        <v>19</v>
      </c>
      <c r="C43" s="8" t="s">
        <v>19</v>
      </c>
      <c r="D43" s="4">
        <v>-1738</v>
      </c>
      <c r="E43" s="8" t="s">
        <v>19</v>
      </c>
      <c r="F43" s="4">
        <f>SUM(B43:E43)</f>
        <v>-1738</v>
      </c>
    </row>
    <row r="44" spans="2:5" ht="10.5" customHeight="1">
      <c r="B44" s="8"/>
      <c r="C44" s="8"/>
      <c r="E44" s="8"/>
    </row>
    <row r="45" spans="1:5" ht="15">
      <c r="A45" t="s">
        <v>108</v>
      </c>
      <c r="B45" s="8"/>
      <c r="C45" s="8"/>
      <c r="E45" s="8"/>
    </row>
    <row r="46" spans="1:6" ht="15.75" thickBot="1">
      <c r="A46" t="s">
        <v>116</v>
      </c>
      <c r="B46" s="20">
        <f>SUM(B35:B43)</f>
        <v>41000</v>
      </c>
      <c r="C46" s="20">
        <f>SUM(C35:C43)</f>
        <v>13379</v>
      </c>
      <c r="D46" s="20">
        <f>SUM(D35:D43)</f>
        <v>3137</v>
      </c>
      <c r="E46" s="20">
        <f>SUM(E35:E43)</f>
        <v>3061</v>
      </c>
      <c r="F46" s="20">
        <f>SUM(F35:F43)</f>
        <v>60577</v>
      </c>
    </row>
    <row r="47" ht="15.75" thickTop="1"/>
    <row r="50" ht="15">
      <c r="A50" t="s">
        <v>88</v>
      </c>
    </row>
    <row r="51" ht="15">
      <c r="A51" t="s">
        <v>117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39" sqref="B39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100</v>
      </c>
    </row>
    <row r="4" ht="15">
      <c r="A4" t="s">
        <v>1</v>
      </c>
    </row>
    <row r="6" ht="15">
      <c r="A6" s="3" t="s">
        <v>81</v>
      </c>
    </row>
    <row r="7" ht="15">
      <c r="A7" s="3"/>
    </row>
    <row r="8" spans="3:5" ht="15">
      <c r="C8" s="19" t="s">
        <v>83</v>
      </c>
      <c r="D8" s="18"/>
      <c r="E8" s="19" t="s">
        <v>83</v>
      </c>
    </row>
    <row r="9" spans="3:5" ht="15">
      <c r="C9" s="19" t="s">
        <v>82</v>
      </c>
      <c r="D9" s="18"/>
      <c r="E9" s="19" t="s">
        <v>82</v>
      </c>
    </row>
    <row r="10" spans="3:5" ht="15">
      <c r="C10" s="19" t="s">
        <v>101</v>
      </c>
      <c r="D10" s="18"/>
      <c r="E10" s="26" t="s">
        <v>102</v>
      </c>
    </row>
    <row r="11" spans="3:5" ht="15">
      <c r="C11" s="19" t="s">
        <v>18</v>
      </c>
      <c r="D11" s="19"/>
      <c r="E11" s="19" t="s">
        <v>18</v>
      </c>
    </row>
    <row r="12" spans="3:5" ht="10.5" customHeight="1">
      <c r="C12" s="19"/>
      <c r="D12" s="19"/>
      <c r="E12" s="19"/>
    </row>
    <row r="13" spans="1:5" ht="15">
      <c r="A13" t="s">
        <v>61</v>
      </c>
      <c r="C13" s="4">
        <v>2768</v>
      </c>
      <c r="E13" s="21" t="s">
        <v>19</v>
      </c>
    </row>
    <row r="14" ht="10.5" customHeight="1">
      <c r="E14" s="24"/>
    </row>
    <row r="15" spans="1:5" ht="15">
      <c r="A15" t="s">
        <v>62</v>
      </c>
      <c r="E15" s="22"/>
    </row>
    <row r="16" spans="1:5" ht="15">
      <c r="A16" t="s">
        <v>63</v>
      </c>
      <c r="C16" s="4">
        <v>1851</v>
      </c>
      <c r="E16" s="21" t="s">
        <v>19</v>
      </c>
    </row>
    <row r="17" spans="1:5" ht="15">
      <c r="A17" t="s">
        <v>76</v>
      </c>
      <c r="C17" s="4">
        <v>393</v>
      </c>
      <c r="E17" s="21" t="s">
        <v>19</v>
      </c>
    </row>
    <row r="18" ht="10.5" customHeight="1">
      <c r="E18" s="23"/>
    </row>
    <row r="19" spans="1:5" ht="15">
      <c r="A19" t="s">
        <v>77</v>
      </c>
      <c r="C19" s="25">
        <f>SUM(C13:C17)</f>
        <v>5012</v>
      </c>
      <c r="D19" s="13"/>
      <c r="E19" s="21" t="s">
        <v>19</v>
      </c>
    </row>
    <row r="20" ht="10.5" customHeight="1"/>
    <row r="21" spans="1:5" ht="15">
      <c r="A21" t="s">
        <v>64</v>
      </c>
      <c r="E21" s="22"/>
    </row>
    <row r="22" spans="1:5" ht="15">
      <c r="A22" t="s">
        <v>65</v>
      </c>
      <c r="C22" s="4">
        <v>-1517</v>
      </c>
      <c r="E22" s="21" t="s">
        <v>19</v>
      </c>
    </row>
    <row r="23" spans="1:5" ht="15">
      <c r="A23" t="s">
        <v>66</v>
      </c>
      <c r="C23" s="10">
        <v>-1223</v>
      </c>
      <c r="E23" s="27" t="s">
        <v>19</v>
      </c>
    </row>
    <row r="24" spans="1:5" ht="15">
      <c r="A24" t="s">
        <v>85</v>
      </c>
      <c r="C24" s="12">
        <f>SUM(C19:C23)</f>
        <v>2272</v>
      </c>
      <c r="E24" s="28" t="s">
        <v>19</v>
      </c>
    </row>
    <row r="25" ht="10.5" customHeight="1"/>
    <row r="26" spans="1:5" ht="15" customHeight="1">
      <c r="A26" t="s">
        <v>84</v>
      </c>
      <c r="C26" s="4">
        <v>-730</v>
      </c>
      <c r="E26" s="21" t="s">
        <v>19</v>
      </c>
    </row>
    <row r="27" spans="1:5" ht="15" customHeight="1">
      <c r="A27" t="s">
        <v>89</v>
      </c>
      <c r="C27" s="4">
        <v>-467</v>
      </c>
      <c r="E27" s="21" t="s">
        <v>19</v>
      </c>
    </row>
    <row r="28" spans="1:5" ht="15" customHeight="1">
      <c r="A28" t="s">
        <v>67</v>
      </c>
      <c r="C28" s="14">
        <f>SUM(C24:C27)</f>
        <v>1075</v>
      </c>
      <c r="E28" s="29" t="s">
        <v>19</v>
      </c>
    </row>
    <row r="29" ht="10.5" customHeight="1"/>
    <row r="30" ht="15">
      <c r="A30" t="s">
        <v>68</v>
      </c>
    </row>
    <row r="31" spans="2:5" ht="15">
      <c r="B31" t="s">
        <v>69</v>
      </c>
      <c r="C31" s="8" t="s">
        <v>19</v>
      </c>
      <c r="E31" s="21" t="s">
        <v>19</v>
      </c>
    </row>
    <row r="32" spans="2:5" ht="15">
      <c r="B32" t="s">
        <v>70</v>
      </c>
      <c r="C32" s="4">
        <v>-2444</v>
      </c>
      <c r="E32" s="21" t="s">
        <v>19</v>
      </c>
    </row>
    <row r="33" spans="3:5" ht="15">
      <c r="C33" s="14">
        <f>SUM(C31:C32)</f>
        <v>-2444</v>
      </c>
      <c r="E33" s="29" t="s">
        <v>19</v>
      </c>
    </row>
    <row r="34" spans="1:3" ht="15">
      <c r="A34" t="s">
        <v>71</v>
      </c>
      <c r="C34" s="8"/>
    </row>
    <row r="35" spans="2:5" ht="15">
      <c r="B35" t="s">
        <v>72</v>
      </c>
      <c r="C35" s="8" t="s">
        <v>19</v>
      </c>
      <c r="E35" s="21" t="s">
        <v>19</v>
      </c>
    </row>
    <row r="36" spans="2:5" ht="15">
      <c r="B36" t="s">
        <v>118</v>
      </c>
      <c r="C36" s="4">
        <v>624</v>
      </c>
      <c r="E36" s="21" t="s">
        <v>19</v>
      </c>
    </row>
    <row r="37" spans="2:5" ht="15">
      <c r="B37" t="s">
        <v>73</v>
      </c>
      <c r="C37" s="8" t="s">
        <v>19</v>
      </c>
      <c r="E37" s="21" t="s">
        <v>19</v>
      </c>
    </row>
    <row r="38" spans="3:5" ht="15">
      <c r="C38" s="14">
        <f>SUM(C35:C37)</f>
        <v>624</v>
      </c>
      <c r="E38" s="29" t="s">
        <v>19</v>
      </c>
    </row>
    <row r="39" ht="10.5" customHeight="1"/>
    <row r="40" spans="1:5" ht="15">
      <c r="A40" t="s">
        <v>74</v>
      </c>
      <c r="C40" s="4">
        <f>C28+C33+C38</f>
        <v>-745</v>
      </c>
      <c r="E40" s="21" t="s">
        <v>19</v>
      </c>
    </row>
    <row r="41" ht="10.5" customHeight="1"/>
    <row r="42" spans="1:5" ht="15">
      <c r="A42" t="s">
        <v>75</v>
      </c>
      <c r="C42" s="4">
        <v>6401</v>
      </c>
      <c r="E42" s="21" t="s">
        <v>19</v>
      </c>
    </row>
    <row r="43" ht="10.5" customHeight="1"/>
    <row r="44" spans="1:5" ht="15">
      <c r="A44" t="s">
        <v>99</v>
      </c>
      <c r="C44" s="14">
        <f>SUM(C40:C42)</f>
        <v>5656</v>
      </c>
      <c r="E44" s="29" t="s">
        <v>19</v>
      </c>
    </row>
    <row r="45" spans="3:5" ht="15">
      <c r="C45" s="12"/>
      <c r="E45" s="28"/>
    </row>
    <row r="46" spans="3:5" ht="15">
      <c r="C46" s="12"/>
      <c r="E46" s="28"/>
    </row>
    <row r="47" ht="15">
      <c r="A47" t="s">
        <v>96</v>
      </c>
    </row>
    <row r="48" ht="15">
      <c r="A48" t="s">
        <v>97</v>
      </c>
    </row>
    <row r="49" ht="15">
      <c r="A49" t="s">
        <v>98</v>
      </c>
    </row>
  </sheetData>
  <printOptions/>
  <pageMargins left="1" right="0.75" top="0.62" bottom="1" header="0.5" footer="0.5"/>
  <pageSetup horizontalDpi="180" verticalDpi="180" orientation="portrait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6">
      <selection activeCell="H1" sqref="H1"/>
    </sheetView>
  </sheetViews>
  <sheetFormatPr defaultColWidth="9.140625" defaultRowHeight="15"/>
  <cols>
    <col min="1" max="1" width="6.57421875" style="0" customWidth="1"/>
    <col min="2" max="2" width="5.140625" style="0" customWidth="1"/>
    <col min="3" max="3" width="12.28125" style="0" customWidth="1"/>
    <col min="4" max="4" width="8.57421875" style="4" customWidth="1"/>
    <col min="5" max="5" width="1.7109375" style="4" customWidth="1"/>
    <col min="6" max="6" width="8.57421875" style="4" customWidth="1"/>
    <col min="7" max="7" width="1.7109375" style="0" customWidth="1"/>
    <col min="8" max="8" width="8.57421875" style="0" customWidth="1"/>
  </cols>
  <sheetData>
    <row r="1" ht="18.75">
      <c r="A1" s="34" t="s">
        <v>120</v>
      </c>
    </row>
    <row r="2" spans="4:8" ht="15">
      <c r="D2" s="35" t="s">
        <v>101</v>
      </c>
      <c r="E2" s="35"/>
      <c r="F2" s="35" t="s">
        <v>90</v>
      </c>
      <c r="H2" t="s">
        <v>125</v>
      </c>
    </row>
    <row r="3" spans="4:8" ht="15">
      <c r="D3" s="35" t="s">
        <v>18</v>
      </c>
      <c r="E3" s="35"/>
      <c r="F3" s="35" t="s">
        <v>18</v>
      </c>
      <c r="H3" s="35" t="s">
        <v>18</v>
      </c>
    </row>
    <row r="4" ht="6" customHeight="1"/>
    <row r="5" spans="1:8" ht="15">
      <c r="A5" t="s">
        <v>121</v>
      </c>
      <c r="B5" t="s">
        <v>128</v>
      </c>
      <c r="C5" t="s">
        <v>122</v>
      </c>
      <c r="D5" s="4">
        <v>2211</v>
      </c>
      <c r="F5" s="4">
        <v>2243</v>
      </c>
      <c r="H5" s="36">
        <f>D5-F5</f>
        <v>-32</v>
      </c>
    </row>
    <row r="6" spans="3:8" ht="15">
      <c r="C6" t="s">
        <v>123</v>
      </c>
      <c r="D6" s="4">
        <v>7350</v>
      </c>
      <c r="F6" s="4">
        <f>6392+276</f>
        <v>6668</v>
      </c>
      <c r="H6" s="36">
        <f>D6-F6</f>
        <v>682</v>
      </c>
    </row>
    <row r="7" spans="3:8" ht="15">
      <c r="C7" t="s">
        <v>124</v>
      </c>
      <c r="D7" s="10">
        <v>2025</v>
      </c>
      <c r="E7" s="12"/>
      <c r="F7" s="10">
        <v>1902</v>
      </c>
      <c r="H7" s="37">
        <f>D7-F7</f>
        <v>123</v>
      </c>
    </row>
    <row r="8" spans="4:8" ht="15">
      <c r="D8" s="4">
        <f>SUM(D5:D7)</f>
        <v>11586</v>
      </c>
      <c r="F8" s="4">
        <f>SUM(F5:F7)</f>
        <v>10813</v>
      </c>
      <c r="H8" s="4">
        <f>SUM(H5:H7)</f>
        <v>773</v>
      </c>
    </row>
    <row r="9" ht="6" customHeight="1"/>
    <row r="10" spans="2:8" ht="15">
      <c r="B10" t="s">
        <v>129</v>
      </c>
      <c r="C10" t="s">
        <v>122</v>
      </c>
      <c r="D10" s="4">
        <v>1119</v>
      </c>
      <c r="F10" s="4">
        <v>985</v>
      </c>
      <c r="H10" s="36">
        <f>D10-F10</f>
        <v>134</v>
      </c>
    </row>
    <row r="11" spans="3:8" ht="15">
      <c r="C11" t="s">
        <v>123</v>
      </c>
      <c r="D11" s="10">
        <v>2889</v>
      </c>
      <c r="F11" s="10">
        <v>2923</v>
      </c>
      <c r="H11" s="37">
        <f>D11-F11</f>
        <v>-34</v>
      </c>
    </row>
    <row r="12" spans="4:8" ht="15">
      <c r="D12" s="4">
        <f>SUM(D10:D11)</f>
        <v>4008</v>
      </c>
      <c r="F12" s="4">
        <f>SUM(F10:F11)</f>
        <v>3908</v>
      </c>
      <c r="H12" s="4">
        <f>SUM(H10:H11)</f>
        <v>100</v>
      </c>
    </row>
    <row r="13" ht="6" customHeight="1"/>
    <row r="14" spans="2:8" ht="15">
      <c r="B14" t="s">
        <v>130</v>
      </c>
      <c r="C14" t="s">
        <v>122</v>
      </c>
      <c r="D14" s="4">
        <v>1899</v>
      </c>
      <c r="F14" s="4">
        <v>1485</v>
      </c>
      <c r="H14" s="36">
        <f>D14-F14</f>
        <v>414</v>
      </c>
    </row>
    <row r="15" spans="3:8" ht="15">
      <c r="C15" t="s">
        <v>123</v>
      </c>
      <c r="D15" s="10">
        <v>3034</v>
      </c>
      <c r="F15" s="10">
        <v>2481</v>
      </c>
      <c r="H15" s="37">
        <f>D15-F15</f>
        <v>553</v>
      </c>
    </row>
    <row r="16" spans="4:8" ht="15">
      <c r="D16" s="4">
        <f>SUM(D14:D15)</f>
        <v>4933</v>
      </c>
      <c r="F16" s="4">
        <f>SUM(F14:F15)</f>
        <v>3966</v>
      </c>
      <c r="H16" s="4">
        <f>SUM(H14:H15)</f>
        <v>967</v>
      </c>
    </row>
    <row r="17" ht="6" customHeight="1"/>
    <row r="18" spans="2:8" ht="15.75" thickBot="1">
      <c r="B18" t="s">
        <v>60</v>
      </c>
      <c r="D18" s="38">
        <f>D8+D12+D16</f>
        <v>20527</v>
      </c>
      <c r="F18" s="38">
        <f>F8+F12+F16</f>
        <v>18687</v>
      </c>
      <c r="H18" s="38">
        <f>H8+H12+H16</f>
        <v>1840</v>
      </c>
    </row>
    <row r="19" spans="4:8" ht="15.75" thickTop="1">
      <c r="D19" s="12"/>
      <c r="F19" s="12"/>
      <c r="H19" s="12"/>
    </row>
    <row r="21" spans="1:8" ht="15">
      <c r="A21" t="s">
        <v>131</v>
      </c>
      <c r="B21" t="s">
        <v>128</v>
      </c>
      <c r="C21" t="s">
        <v>132</v>
      </c>
      <c r="D21" s="4">
        <v>423</v>
      </c>
      <c r="F21" s="4">
        <f>377+86</f>
        <v>463</v>
      </c>
      <c r="H21" s="36">
        <f>D21-F21</f>
        <v>-40</v>
      </c>
    </row>
    <row r="22" spans="3:8" ht="15">
      <c r="C22" t="s">
        <v>133</v>
      </c>
      <c r="D22" s="4">
        <v>1121</v>
      </c>
      <c r="F22" s="4">
        <v>1051</v>
      </c>
      <c r="H22" s="36">
        <f>D22-F22</f>
        <v>70</v>
      </c>
    </row>
    <row r="23" spans="3:8" ht="15">
      <c r="C23" t="s">
        <v>124</v>
      </c>
      <c r="D23" s="10">
        <v>41</v>
      </c>
      <c r="F23" s="10">
        <v>28</v>
      </c>
      <c r="H23" s="37">
        <f>D23-F23</f>
        <v>13</v>
      </c>
    </row>
    <row r="24" spans="4:8" ht="15">
      <c r="D24" s="4">
        <f>SUM(D21:D23)</f>
        <v>1585</v>
      </c>
      <c r="F24" s="4">
        <f>SUM(F21:F23)</f>
        <v>1542</v>
      </c>
      <c r="H24" s="4">
        <f>SUM(H21:H23)</f>
        <v>43</v>
      </c>
    </row>
    <row r="25" ht="6" customHeight="1"/>
    <row r="26" spans="2:8" ht="15">
      <c r="B26" t="s">
        <v>126</v>
      </c>
      <c r="D26" s="4">
        <v>163</v>
      </c>
      <c r="F26" s="4">
        <v>198</v>
      </c>
      <c r="H26" s="36">
        <f>D26-F26</f>
        <v>-35</v>
      </c>
    </row>
    <row r="27" ht="6" customHeight="1"/>
    <row r="28" spans="2:8" ht="15">
      <c r="B28" t="s">
        <v>127</v>
      </c>
      <c r="D28" s="4">
        <v>4720</v>
      </c>
      <c r="F28" s="4">
        <v>3694</v>
      </c>
      <c r="H28" s="36">
        <f>D28-F28</f>
        <v>1026</v>
      </c>
    </row>
    <row r="30" spans="2:8" ht="15.75" thickBot="1">
      <c r="B30" t="s">
        <v>60</v>
      </c>
      <c r="D30" s="38">
        <f>D24+D26+D28</f>
        <v>6468</v>
      </c>
      <c r="F30" s="38">
        <f>F24+F26+F28</f>
        <v>5434</v>
      </c>
      <c r="H30" s="38">
        <f>H24+H26+H28</f>
        <v>1034</v>
      </c>
    </row>
    <row r="31" ht="15.75" thickTop="1"/>
    <row r="33" spans="1:8" ht="15">
      <c r="A33" t="s">
        <v>134</v>
      </c>
      <c r="B33" t="s">
        <v>137</v>
      </c>
      <c r="C33" t="s">
        <v>135</v>
      </c>
      <c r="D33" s="4">
        <v>694</v>
      </c>
      <c r="F33" s="4">
        <v>541</v>
      </c>
      <c r="H33" s="36">
        <f>D33-F33</f>
        <v>153</v>
      </c>
    </row>
    <row r="34" spans="3:8" ht="15">
      <c r="C34" t="s">
        <v>136</v>
      </c>
      <c r="D34" s="4">
        <v>510</v>
      </c>
      <c r="F34" s="4">
        <v>466</v>
      </c>
      <c r="H34" s="36">
        <f>D34-F34</f>
        <v>44</v>
      </c>
    </row>
    <row r="35" spans="3:8" ht="15">
      <c r="C35" t="s">
        <v>124</v>
      </c>
      <c r="D35" s="10">
        <v>96</v>
      </c>
      <c r="F35" s="10">
        <v>50</v>
      </c>
      <c r="H35" s="37">
        <f>D35-F35</f>
        <v>46</v>
      </c>
    </row>
    <row r="36" spans="4:8" ht="15">
      <c r="D36" s="4">
        <f>SUM(D33:D35)</f>
        <v>1300</v>
      </c>
      <c r="F36" s="4">
        <f>SUM(F33:F35)</f>
        <v>1057</v>
      </c>
      <c r="H36" s="4">
        <f>SUM(H33:H35)</f>
        <v>243</v>
      </c>
    </row>
    <row r="37" ht="6" customHeight="1"/>
    <row r="38" spans="2:8" ht="15">
      <c r="B38" t="s">
        <v>138</v>
      </c>
      <c r="C38" t="s">
        <v>135</v>
      </c>
      <c r="D38" s="4">
        <v>1166</v>
      </c>
      <c r="F38" s="4">
        <v>1036</v>
      </c>
      <c r="H38" s="36">
        <f>D38-F38</f>
        <v>130</v>
      </c>
    </row>
    <row r="39" spans="3:8" ht="15">
      <c r="C39" t="s">
        <v>136</v>
      </c>
      <c r="D39" s="4">
        <v>41</v>
      </c>
      <c r="F39" s="4">
        <v>50</v>
      </c>
      <c r="H39" s="36">
        <f>D39-F39</f>
        <v>-9</v>
      </c>
    </row>
    <row r="40" spans="3:8" ht="15">
      <c r="C40" t="s">
        <v>124</v>
      </c>
      <c r="D40" s="10">
        <v>348</v>
      </c>
      <c r="F40" s="10">
        <v>81</v>
      </c>
      <c r="H40" s="37">
        <f>D40-F40</f>
        <v>267</v>
      </c>
    </row>
    <row r="41" spans="4:8" ht="15">
      <c r="D41" s="4">
        <f>SUM(D38:D40)</f>
        <v>1555</v>
      </c>
      <c r="F41" s="4">
        <f>SUM(F38:F40)</f>
        <v>1167</v>
      </c>
      <c r="H41" s="4">
        <f>SUM(H38:H40)</f>
        <v>388</v>
      </c>
    </row>
    <row r="42" ht="6" customHeight="1"/>
    <row r="43" spans="2:8" ht="15">
      <c r="B43" t="s">
        <v>139</v>
      </c>
      <c r="C43" t="s">
        <v>135</v>
      </c>
      <c r="D43" s="4">
        <v>26</v>
      </c>
      <c r="F43" s="4">
        <v>30</v>
      </c>
      <c r="H43" s="36">
        <f>D43-F43</f>
        <v>-4</v>
      </c>
    </row>
    <row r="44" spans="3:8" ht="15">
      <c r="C44" t="s">
        <v>136</v>
      </c>
      <c r="D44" s="4">
        <v>-18</v>
      </c>
      <c r="F44" s="4">
        <v>-9</v>
      </c>
      <c r="H44" s="36">
        <f>D44-F44</f>
        <v>-9</v>
      </c>
    </row>
    <row r="45" spans="3:8" ht="15">
      <c r="C45" t="s">
        <v>124</v>
      </c>
      <c r="D45" s="10">
        <v>2</v>
      </c>
      <c r="F45" s="10">
        <v>2</v>
      </c>
      <c r="H45" s="37">
        <f>D45-F45</f>
        <v>0</v>
      </c>
    </row>
    <row r="46" spans="4:8" ht="15">
      <c r="D46" s="4">
        <f>SUM(D43:D45)</f>
        <v>10</v>
      </c>
      <c r="F46" s="4">
        <f>SUM(F43:F45)</f>
        <v>23</v>
      </c>
      <c r="H46" s="4">
        <f>SUM(H43:H45)</f>
        <v>-13</v>
      </c>
    </row>
    <row r="47" ht="6" customHeight="1"/>
    <row r="48" spans="2:8" ht="15.75" thickBot="1">
      <c r="B48" t="s">
        <v>60</v>
      </c>
      <c r="D48" s="38">
        <f>D36+D41+D46</f>
        <v>2865</v>
      </c>
      <c r="F48" s="38">
        <f>F36+F41+F46</f>
        <v>2247</v>
      </c>
      <c r="H48" s="38">
        <f>H36+H41+H46</f>
        <v>618</v>
      </c>
    </row>
    <row r="49" ht="15.75" thickTop="1"/>
    <row r="51" spans="1:8" ht="15">
      <c r="A51" s="3" t="s">
        <v>140</v>
      </c>
      <c r="D51" s="39">
        <f>+D18+D30+D48</f>
        <v>29860</v>
      </c>
      <c r="E51" s="39"/>
      <c r="F51" s="39">
        <f>+F18+F30+F48</f>
        <v>26368</v>
      </c>
      <c r="G51" s="3"/>
      <c r="H51" s="41">
        <f>D51-F51</f>
        <v>3492</v>
      </c>
    </row>
    <row r="52" spans="1:8" ht="15">
      <c r="A52" s="3" t="s">
        <v>141</v>
      </c>
      <c r="D52" s="40">
        <v>-813</v>
      </c>
      <c r="E52" s="39"/>
      <c r="F52" s="40">
        <v>-756</v>
      </c>
      <c r="G52" s="3"/>
      <c r="H52" s="42">
        <f>D52-F52</f>
        <v>-57</v>
      </c>
    </row>
    <row r="53" spans="1:8" ht="15">
      <c r="A53" s="3" t="s">
        <v>142</v>
      </c>
      <c r="D53" s="39">
        <f>SUM(D51:D52)</f>
        <v>29047</v>
      </c>
      <c r="E53" s="39"/>
      <c r="F53" s="39">
        <f>SUM(F51:F52)</f>
        <v>25612</v>
      </c>
      <c r="G53" s="3"/>
      <c r="H53" s="39">
        <f>SUM(H51:H52)</f>
        <v>3435</v>
      </c>
    </row>
  </sheetData>
  <printOptions/>
  <pageMargins left="1.25" right="0.75" top="1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Central Aluminium Mfy Sdn Bhd</cp:lastModifiedBy>
  <cp:lastPrinted>2003-08-25T03:13:16Z</cp:lastPrinted>
  <dcterms:created xsi:type="dcterms:W3CDTF">2002-11-07T05:53:24Z</dcterms:created>
  <dcterms:modified xsi:type="dcterms:W3CDTF">2003-08-25T03:13:18Z</dcterms:modified>
  <cp:category/>
  <cp:version/>
  <cp:contentType/>
  <cp:contentStatus/>
</cp:coreProperties>
</file>